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uertoangamos-my.sharepoint.com/personal/fvasquez_puertoangamos_cl/Documents/0. Operaciones Red/20. Proyecto 2022/TOS/Formatos de solicitud/"/>
    </mc:Choice>
  </mc:AlternateContent>
  <xr:revisionPtr revIDLastSave="8" documentId="11_73FDD2CD0BA3FAE58A7D2AD187D3417EB272CD81" xr6:coauthVersionLast="47" xr6:coauthVersionMax="47" xr10:uidLastSave="{6C5B421F-14F6-499C-B2BE-9E2112A04E25}"/>
  <bookViews>
    <workbookView xWindow="-110" yWindow="-110" windowWidth="19420" windowHeight="10420" xr2:uid="{00000000-000D-0000-FFFF-FFFF00000000}"/>
  </bookViews>
  <sheets>
    <sheet name="Template Cliente CFS Impo" sheetId="1" r:id="rId1"/>
    <sheet name="Hoja3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F10" i="4"/>
  <c r="F11" i="4"/>
  <c r="F12" i="4"/>
  <c r="I5" i="4" s="1"/>
  <c r="F8" i="4"/>
  <c r="F7" i="4"/>
  <c r="F6" i="4"/>
  <c r="F5" i="4"/>
  <c r="I2" i="4" s="1"/>
  <c r="F3" i="4"/>
  <c r="I4" i="4" s="1"/>
  <c r="F4" i="4"/>
  <c r="I3" i="4" s="1"/>
  <c r="F2" i="4"/>
  <c r="E13" i="4"/>
  <c r="F14" i="4" s="1"/>
  <c r="J3" i="4" l="1"/>
  <c r="K3" i="4" s="1"/>
  <c r="L3" i="4" s="1"/>
  <c r="I9" i="4"/>
  <c r="I10" i="4"/>
  <c r="J4" i="4"/>
  <c r="K4" i="4" s="1"/>
  <c r="L4" i="4" s="1"/>
  <c r="I11" i="4"/>
  <c r="J5" i="4"/>
  <c r="K5" i="4"/>
  <c r="L5" i="4" s="1"/>
  <c r="I8" i="4"/>
  <c r="I6" i="4"/>
  <c r="J2" i="4"/>
  <c r="K2" i="4"/>
  <c r="E15" i="4"/>
  <c r="E16" i="4" s="1"/>
  <c r="E17" i="4" s="1"/>
  <c r="E18" i="4" s="1"/>
  <c r="F52" i="1"/>
  <c r="J11" i="4" l="1"/>
  <c r="I12" i="4"/>
  <c r="J12" i="4" s="1"/>
  <c r="J6" i="4"/>
  <c r="J9" i="4"/>
  <c r="L2" i="4"/>
  <c r="L6" i="4" s="1"/>
  <c r="K6" i="4"/>
  <c r="J10" i="4"/>
  <c r="J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Lafuente Gómez Gabriela (ANG CP)</author>
  </authors>
  <commentList>
    <comment ref="B8" authorId="0" shapeId="0" xr:uid="{00000000-0006-0000-0000-000001000000}">
      <text>
        <r>
          <rPr>
            <sz val="10"/>
            <color indexed="81"/>
            <rFont val="Tahoma"/>
            <family val="2"/>
          </rPr>
          <t>En rojo: será rellenado por el área de programación.</t>
        </r>
      </text>
    </comment>
    <comment ref="A15" authorId="0" shapeId="0" xr:uid="{00000000-0006-0000-0000-000002000000}">
      <text>
        <r>
          <rPr>
            <sz val="10"/>
            <color indexed="81"/>
            <rFont val="Tahoma"/>
            <family val="2"/>
          </rPr>
          <t>Insertar el ID de la carga, si es ctr, siglas ctr, si es carga BB, id de bulto, si no tiene, indicarlo.</t>
        </r>
      </text>
    </comment>
    <comment ref="B15" authorId="0" shapeId="0" xr:uid="{00000000-0006-0000-0000-000003000000}">
      <text>
        <r>
          <rPr>
            <sz val="10"/>
            <color indexed="81"/>
            <rFont val="Tahoma"/>
            <family val="2"/>
          </rPr>
          <t>Si es ctr, tipo de ctr, sino, el tipo de bulto.</t>
        </r>
      </text>
    </comment>
    <comment ref="D15" authorId="0" shapeId="0" xr:uid="{00000000-0006-0000-0000-000004000000}">
      <text>
        <r>
          <rPr>
            <sz val="10"/>
            <color indexed="81"/>
            <rFont val="Tahoma"/>
            <family val="2"/>
          </rPr>
          <t>Tipo de faena (consolidado, recepción, etc)</t>
        </r>
      </text>
    </comment>
    <comment ref="H15" authorId="0" shapeId="0" xr:uid="{00000000-0006-0000-0000-000005000000}">
      <text>
        <r>
          <rPr>
            <sz val="10"/>
            <color indexed="81"/>
            <rFont val="Tahoma"/>
            <family val="2"/>
          </rPr>
          <t>BL</t>
        </r>
      </text>
    </comment>
    <comment ref="I15" authorId="0" shapeId="0" xr:uid="{00000000-0006-0000-0000-000006000000}">
      <text>
        <r>
          <rPr>
            <sz val="10"/>
            <color indexed="81"/>
            <rFont val="Tahoma"/>
            <family val="2"/>
          </rPr>
          <t>Fecha y turno que se requiere la faena (área programación confirmará disponibilidad)</t>
        </r>
      </text>
    </comment>
  </commentList>
</comments>
</file>

<file path=xl/sharedStrings.xml><?xml version="1.0" encoding="utf-8"?>
<sst xmlns="http://schemas.openxmlformats.org/spreadsheetml/2006/main" count="44" uniqueCount="43">
  <si>
    <t>CLIENTE:</t>
  </si>
  <si>
    <t>NAVE:</t>
  </si>
  <si>
    <t>SOLICITANTE:</t>
  </si>
  <si>
    <t>VIAJE:</t>
  </si>
  <si>
    <t>AGENCIA:</t>
  </si>
  <si>
    <t>LÍNEA NAVIERA:</t>
  </si>
  <si>
    <t>DENOMINACIÓN OT:</t>
  </si>
  <si>
    <t>FECHA SOLICITUD:</t>
  </si>
  <si>
    <t>HORA SOLICITUD:</t>
  </si>
  <si>
    <r>
      <rPr>
        <b/>
        <u/>
        <sz val="14"/>
        <rFont val="Calibri"/>
        <family val="2"/>
      </rPr>
      <t>DETALLE DE FAENA SOLICITADA</t>
    </r>
  </si>
  <si>
    <t>UNIT NUMBER (ID CTR/BULTO)</t>
  </si>
  <si>
    <t>TIPO CTR/BULTO</t>
  </si>
  <si>
    <t>DESCRIPCIÓN DE LA CARGA</t>
  </si>
  <si>
    <t>DESCRIPCIÓN DEL SERVICIO</t>
  </si>
  <si>
    <t>CANTIDAD</t>
  </si>
  <si>
    <t>PESO</t>
  </si>
  <si>
    <t>UNIDAD DE MEDIDA</t>
  </si>
  <si>
    <t>FECHA/TURNO</t>
  </si>
  <si>
    <t>TOTAL</t>
  </si>
  <si>
    <t>ORDEN DE TRABAJO</t>
  </si>
  <si>
    <t>Gin</t>
  </si>
  <si>
    <t>atardecer</t>
  </si>
  <si>
    <t>chirimoya</t>
  </si>
  <si>
    <t>limonada</t>
  </si>
  <si>
    <t>carpaccio</t>
  </si>
  <si>
    <t>rossotto</t>
  </si>
  <si>
    <t>arroz meloso</t>
  </si>
  <si>
    <t>atun</t>
  </si>
  <si>
    <t>stella</t>
  </si>
  <si>
    <t>michelada</t>
  </si>
  <si>
    <t>total</t>
  </si>
  <si>
    <t>descuento</t>
  </si>
  <si>
    <t>total con dto</t>
  </si>
  <si>
    <t>total propina</t>
  </si>
  <si>
    <t>Nico</t>
  </si>
  <si>
    <t>Cami</t>
  </si>
  <si>
    <t>Javi</t>
  </si>
  <si>
    <t>Gaby</t>
  </si>
  <si>
    <t>Total</t>
  </si>
  <si>
    <t>Descuento</t>
  </si>
  <si>
    <t>Total prop</t>
  </si>
  <si>
    <t>Total desc</t>
  </si>
  <si>
    <t>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</si>
</sst>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F400]h:mm:ss\ AM/PM"/>
    <numFmt numFmtId="165" formatCode="_ &quot;$&quot;* #,##0_ ;_ &quot;$&quot;* \-#,##0_ ;_ &quot;$&quot;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u/>
      <sz val="14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D0D0D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006100"/>
      <name val="Calibri"/>
      <family val="2"/>
      <scheme val="minor"/>
    </font>
    <font>
      <sz val="10"/>
      <color indexed="81"/>
      <name val="Tahoma"/>
      <family val="2"/>
    </font>
    <font>
      <b/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" fillId="7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6" fillId="0" borderId="0" xfId="2" applyFont="1" applyAlignment="1">
      <alignment horizontal="left" vertical="top"/>
    </xf>
    <xf numFmtId="0" fontId="7" fillId="3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left" vertical="center" wrapText="1"/>
    </xf>
    <xf numFmtId="0" fontId="5" fillId="5" borderId="0" xfId="0" applyFont="1" applyFill="1"/>
    <xf numFmtId="0" fontId="0" fillId="0" borderId="0" xfId="0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9" fillId="3" borderId="0" xfId="2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14" fontId="8" fillId="3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164" fontId="8" fillId="0" borderId="0" xfId="2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0" fontId="9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41" fontId="6" fillId="0" borderId="6" xfId="1" applyFont="1" applyFill="1" applyBorder="1" applyAlignment="1">
      <alignment horizontal="center" vertical="top"/>
    </xf>
    <xf numFmtId="0" fontId="6" fillId="0" borderId="4" xfId="2" quotePrefix="1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6" fillId="4" borderId="4" xfId="2" applyFont="1" applyFill="1" applyBorder="1" applyAlignment="1">
      <alignment vertical="center" wrapText="1"/>
    </xf>
    <xf numFmtId="0" fontId="6" fillId="4" borderId="4" xfId="2" applyFont="1" applyFill="1" applyBorder="1" applyAlignment="1">
      <alignment horizontal="center" vertical="center" wrapText="1"/>
    </xf>
    <xf numFmtId="41" fontId="6" fillId="4" borderId="4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0" xfId="2" applyFont="1" applyFill="1" applyAlignment="1">
      <alignment horizontal="left" vertical="center" wrapText="1"/>
    </xf>
    <xf numFmtId="42" fontId="0" fillId="0" borderId="0" xfId="3" applyFont="1"/>
    <xf numFmtId="42" fontId="0" fillId="0" borderId="0" xfId="0" applyNumberFormat="1"/>
    <xf numFmtId="0" fontId="0" fillId="0" borderId="4" xfId="0" applyBorder="1"/>
    <xf numFmtId="42" fontId="0" fillId="0" borderId="4" xfId="3" applyFont="1" applyBorder="1"/>
    <xf numFmtId="42" fontId="0" fillId="0" borderId="4" xfId="0" applyNumberFormat="1" applyBorder="1"/>
    <xf numFmtId="42" fontId="13" fillId="6" borderId="4" xfId="5" applyNumberFormat="1" applyFont="1" applyBorder="1"/>
    <xf numFmtId="0" fontId="13" fillId="6" borderId="4" xfId="5" applyFont="1" applyBorder="1"/>
    <xf numFmtId="42" fontId="5" fillId="0" borderId="4" xfId="3" applyFont="1" applyBorder="1"/>
    <xf numFmtId="42" fontId="5" fillId="0" borderId="4" xfId="0" applyNumberFormat="1" applyFont="1" applyBorder="1"/>
    <xf numFmtId="165" fontId="5" fillId="7" borderId="4" xfId="6" applyNumberFormat="1" applyFont="1" applyBorder="1"/>
    <xf numFmtId="0" fontId="5" fillId="0" borderId="0" xfId="0" applyFont="1"/>
    <xf numFmtId="42" fontId="5" fillId="0" borderId="0" xfId="3" applyFont="1"/>
    <xf numFmtId="9" fontId="5" fillId="0" borderId="0" xfId="4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</cellXfs>
  <cellStyles count="7">
    <cellStyle name="20% - Énfasis3" xfId="6" builtinId="38"/>
    <cellStyle name="Bueno" xfId="5" builtinId="26"/>
    <cellStyle name="Millares [0]" xfId="1" builtinId="6"/>
    <cellStyle name="Moneda [0]" xfId="3" builtinId="7"/>
    <cellStyle name="Normal" xfId="0" builtinId="0"/>
    <cellStyle name="Normal 2" xfId="2" xr:uid="{00000000-0005-0000-0000-000005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522095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522095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1379220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1379220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8</xdr:col>
      <xdr:colOff>270883</xdr:colOff>
      <xdr:row>0</xdr:row>
      <xdr:rowOff>204210</xdr:rowOff>
    </xdr:from>
    <xdr:ext cx="2025271" cy="295647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216" y="204210"/>
          <a:ext cx="2025271" cy="29564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1628775</xdr:colOff>
      <xdr:row>2</xdr:row>
      <xdr:rowOff>217233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8775" cy="704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showGridLines="0" tabSelected="1" topLeftCell="B1" zoomScale="90" zoomScaleNormal="90" workbookViewId="0">
      <selection activeCell="H19" sqref="H19"/>
    </sheetView>
  </sheetViews>
  <sheetFormatPr baseColWidth="10" defaultColWidth="37.54296875" defaultRowHeight="14.5" x14ac:dyDescent="0.35"/>
  <cols>
    <col min="1" max="1" width="30.7265625" style="1" customWidth="1"/>
    <col min="2" max="2" width="41.26953125" style="1" customWidth="1"/>
    <col min="3" max="3" width="34.453125" style="1" bestFit="1" customWidth="1"/>
    <col min="4" max="4" width="29.81640625" style="1" bestFit="1" customWidth="1"/>
    <col min="5" max="5" width="13" style="1" customWidth="1"/>
    <col min="6" max="6" width="8.81640625" style="1" bestFit="1" customWidth="1"/>
    <col min="7" max="7" width="16.81640625" style="1" customWidth="1"/>
    <col min="8" max="8" width="40.7265625" style="1" customWidth="1"/>
    <col min="9" max="16384" width="37.54296875" style="1"/>
  </cols>
  <sheetData>
    <row r="1" spans="1:9" ht="18.75" customHeight="1" x14ac:dyDescent="0.35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2" spans="1:9" ht="18.75" customHeight="1" x14ac:dyDescent="0.35">
      <c r="A2" s="46"/>
      <c r="B2" s="46"/>
      <c r="C2" s="46"/>
      <c r="D2" s="46"/>
      <c r="E2" s="46"/>
      <c r="F2" s="46"/>
      <c r="G2" s="46"/>
      <c r="H2" s="46"/>
      <c r="I2" s="46"/>
    </row>
    <row r="3" spans="1:9" ht="18.75" customHeight="1" x14ac:dyDescent="0.35">
      <c r="A3" s="46"/>
      <c r="B3" s="46"/>
      <c r="C3" s="46"/>
      <c r="D3" s="46"/>
      <c r="E3" s="46"/>
      <c r="F3" s="46"/>
      <c r="G3" s="46"/>
      <c r="H3" s="46"/>
      <c r="I3" s="46"/>
    </row>
    <row r="4" spans="1:9" x14ac:dyDescent="0.35">
      <c r="A4" s="2"/>
      <c r="B4" s="2"/>
      <c r="C4" s="2"/>
      <c r="D4" s="2"/>
      <c r="G4" s="2"/>
      <c r="H4" s="2"/>
    </row>
    <row r="5" spans="1:9" x14ac:dyDescent="0.35">
      <c r="A5" s="3" t="s">
        <v>0</v>
      </c>
      <c r="B5" s="4"/>
      <c r="C5" s="2"/>
      <c r="D5" s="2"/>
      <c r="H5" s="3" t="s">
        <v>1</v>
      </c>
      <c r="I5" s="4"/>
    </row>
    <row r="6" spans="1:9" x14ac:dyDescent="0.35">
      <c r="A6" s="5" t="s">
        <v>2</v>
      </c>
      <c r="B6" s="6"/>
      <c r="C6" s="2"/>
      <c r="D6" s="2"/>
      <c r="H6" s="7" t="s">
        <v>3</v>
      </c>
      <c r="I6" s="8"/>
    </row>
    <row r="7" spans="1:9" x14ac:dyDescent="0.35">
      <c r="A7" s="3" t="s">
        <v>4</v>
      </c>
      <c r="B7" s="4"/>
      <c r="C7" s="2"/>
      <c r="D7" s="2"/>
      <c r="H7" s="9" t="s">
        <v>5</v>
      </c>
      <c r="I7" s="4"/>
    </row>
    <row r="8" spans="1:9" x14ac:dyDescent="0.35">
      <c r="A8" s="29" t="s">
        <v>6</v>
      </c>
      <c r="B8" s="6"/>
      <c r="C8" s="2"/>
      <c r="D8" s="2"/>
      <c r="H8" s="7"/>
      <c r="I8" s="10"/>
    </row>
    <row r="9" spans="1:9" x14ac:dyDescent="0.35">
      <c r="A9" s="30" t="s">
        <v>7</v>
      </c>
      <c r="B9" s="11"/>
      <c r="C9" s="2"/>
      <c r="D9" s="2"/>
      <c r="H9" s="12"/>
      <c r="I9" s="13"/>
    </row>
    <row r="10" spans="1:9" x14ac:dyDescent="0.35">
      <c r="A10" s="29" t="s">
        <v>8</v>
      </c>
      <c r="B10" s="14"/>
      <c r="C10" s="2"/>
      <c r="D10" s="2"/>
      <c r="H10" s="7"/>
      <c r="I10" s="8"/>
    </row>
    <row r="11" spans="1:9" x14ac:dyDescent="0.35">
      <c r="A11" s="15"/>
      <c r="B11" s="16"/>
      <c r="C11" s="2"/>
      <c r="D11" s="2"/>
      <c r="E11" s="2"/>
      <c r="F11" s="2"/>
    </row>
    <row r="12" spans="1:9" x14ac:dyDescent="0.35">
      <c r="A12" s="16"/>
      <c r="B12" s="16"/>
      <c r="C12" s="2"/>
      <c r="D12" s="2"/>
      <c r="E12" s="2"/>
      <c r="F12" s="2"/>
    </row>
    <row r="13" spans="1:9" ht="18.5" x14ac:dyDescent="0.35">
      <c r="A13" s="44" t="s">
        <v>9</v>
      </c>
      <c r="B13" s="45"/>
      <c r="C13" s="45"/>
      <c r="D13" s="45"/>
      <c r="E13" s="45"/>
      <c r="F13" s="45"/>
      <c r="G13" s="45"/>
      <c r="H13" s="45"/>
      <c r="I13" s="45"/>
    </row>
    <row r="14" spans="1:9" x14ac:dyDescent="0.35">
      <c r="A14" s="2"/>
      <c r="B14" s="2"/>
      <c r="C14" s="2"/>
      <c r="D14" s="2"/>
      <c r="E14" s="2"/>
      <c r="F14" s="2"/>
    </row>
    <row r="15" spans="1:9" ht="29" x14ac:dyDescent="0.35">
      <c r="A15" s="17" t="s">
        <v>10</v>
      </c>
      <c r="B15" s="17" t="s">
        <v>11</v>
      </c>
      <c r="C15" s="17" t="s">
        <v>12</v>
      </c>
      <c r="D15" s="18" t="s">
        <v>13</v>
      </c>
      <c r="E15" s="17" t="s">
        <v>14</v>
      </c>
      <c r="F15" s="19" t="s">
        <v>15</v>
      </c>
      <c r="G15" s="19" t="s">
        <v>16</v>
      </c>
      <c r="H15" s="17" t="s">
        <v>42</v>
      </c>
      <c r="I15" s="19" t="s">
        <v>17</v>
      </c>
    </row>
    <row r="16" spans="1:9" ht="18.75" customHeight="1" x14ac:dyDescent="0.35">
      <c r="A16" s="20"/>
      <c r="B16" s="20"/>
      <c r="C16" s="21"/>
      <c r="D16" s="22"/>
      <c r="E16" s="20"/>
      <c r="F16" s="23"/>
      <c r="G16" s="23"/>
      <c r="H16" s="21"/>
      <c r="I16" s="21"/>
    </row>
    <row r="17" spans="1:9" x14ac:dyDescent="0.35">
      <c r="A17" s="20"/>
      <c r="B17" s="20"/>
      <c r="C17" s="21"/>
      <c r="D17" s="22"/>
      <c r="E17" s="20"/>
      <c r="F17" s="23"/>
      <c r="G17" s="23"/>
      <c r="H17" s="21"/>
      <c r="I17" s="21"/>
    </row>
    <row r="18" spans="1:9" ht="18.75" customHeight="1" x14ac:dyDescent="0.35">
      <c r="A18" s="24"/>
      <c r="B18" s="24"/>
      <c r="C18" s="21"/>
      <c r="D18" s="22"/>
      <c r="E18" s="20"/>
      <c r="F18" s="23"/>
      <c r="G18" s="23"/>
      <c r="H18" s="21"/>
      <c r="I18" s="21"/>
    </row>
    <row r="19" spans="1:9" x14ac:dyDescent="0.35">
      <c r="A19" s="20"/>
      <c r="B19" s="20"/>
      <c r="C19" s="21"/>
      <c r="D19" s="22"/>
      <c r="E19" s="20"/>
      <c r="F19" s="23"/>
      <c r="G19" s="23"/>
      <c r="H19" s="21"/>
      <c r="I19" s="21"/>
    </row>
    <row r="20" spans="1:9" x14ac:dyDescent="0.35">
      <c r="A20" s="20"/>
      <c r="B20" s="20"/>
      <c r="C20" s="21"/>
      <c r="D20" s="22"/>
      <c r="E20" s="20"/>
      <c r="F20" s="23"/>
      <c r="G20" s="23"/>
      <c r="H20" s="21"/>
      <c r="I20" s="21"/>
    </row>
    <row r="21" spans="1:9" x14ac:dyDescent="0.35">
      <c r="A21" s="20"/>
      <c r="B21" s="20"/>
      <c r="C21" s="21"/>
      <c r="D21" s="22"/>
      <c r="E21" s="20"/>
      <c r="F21" s="25"/>
      <c r="G21" s="25"/>
      <c r="H21" s="21"/>
      <c r="I21" s="21"/>
    </row>
    <row r="22" spans="1:9" x14ac:dyDescent="0.35">
      <c r="A22" s="20"/>
      <c r="B22" s="20"/>
      <c r="C22" s="21"/>
      <c r="D22" s="22"/>
      <c r="E22" s="20"/>
      <c r="F22" s="25"/>
      <c r="G22" s="25"/>
      <c r="H22" s="21"/>
      <c r="I22" s="21"/>
    </row>
    <row r="23" spans="1:9" x14ac:dyDescent="0.35">
      <c r="A23" s="20"/>
      <c r="B23" s="20"/>
      <c r="C23" s="21"/>
      <c r="D23" s="22"/>
      <c r="E23" s="20"/>
      <c r="F23" s="25"/>
      <c r="G23" s="25"/>
      <c r="H23" s="21"/>
      <c r="I23" s="21"/>
    </row>
    <row r="24" spans="1:9" x14ac:dyDescent="0.35">
      <c r="A24" s="20"/>
      <c r="B24" s="20"/>
      <c r="C24" s="21"/>
      <c r="D24" s="22"/>
      <c r="E24" s="20"/>
      <c r="F24" s="25"/>
      <c r="G24" s="25"/>
      <c r="H24" s="21"/>
      <c r="I24" s="21"/>
    </row>
    <row r="25" spans="1:9" x14ac:dyDescent="0.35">
      <c r="A25" s="20"/>
      <c r="B25" s="20"/>
      <c r="C25" s="21"/>
      <c r="D25" s="22"/>
      <c r="E25" s="20"/>
      <c r="F25" s="25"/>
      <c r="G25" s="25"/>
      <c r="H25" s="21"/>
      <c r="I25" s="21"/>
    </row>
    <row r="26" spans="1:9" x14ac:dyDescent="0.35">
      <c r="A26" s="20"/>
      <c r="B26" s="20"/>
      <c r="C26" s="21"/>
      <c r="D26" s="22"/>
      <c r="E26" s="20"/>
      <c r="F26" s="25"/>
      <c r="G26" s="25"/>
      <c r="H26" s="21"/>
      <c r="I26" s="21"/>
    </row>
    <row r="27" spans="1:9" x14ac:dyDescent="0.35">
      <c r="A27" s="20"/>
      <c r="B27" s="20"/>
      <c r="C27" s="21"/>
      <c r="D27" s="22"/>
      <c r="E27" s="20"/>
      <c r="F27" s="25"/>
      <c r="G27" s="25"/>
      <c r="H27" s="21"/>
      <c r="I27" s="21"/>
    </row>
    <row r="28" spans="1:9" x14ac:dyDescent="0.35">
      <c r="A28" s="20"/>
      <c r="B28" s="20"/>
      <c r="C28" s="21"/>
      <c r="D28" s="22"/>
      <c r="E28" s="20"/>
      <c r="F28" s="25"/>
      <c r="G28" s="25"/>
      <c r="H28" s="21"/>
      <c r="I28" s="21"/>
    </row>
    <row r="29" spans="1:9" x14ac:dyDescent="0.35">
      <c r="A29" s="20"/>
      <c r="B29" s="20"/>
      <c r="C29" s="21"/>
      <c r="D29" s="22"/>
      <c r="E29" s="20"/>
      <c r="F29" s="25"/>
      <c r="G29" s="25"/>
      <c r="H29" s="21"/>
      <c r="I29" s="21"/>
    </row>
    <row r="30" spans="1:9" x14ac:dyDescent="0.35">
      <c r="A30" s="20"/>
      <c r="B30" s="20"/>
      <c r="C30" s="21"/>
      <c r="D30" s="22"/>
      <c r="E30" s="20"/>
      <c r="F30" s="25"/>
      <c r="G30" s="25"/>
      <c r="H30" s="21"/>
      <c r="I30" s="21"/>
    </row>
    <row r="31" spans="1:9" x14ac:dyDescent="0.35">
      <c r="A31" s="20"/>
      <c r="B31" s="20"/>
      <c r="C31" s="21"/>
      <c r="D31" s="22"/>
      <c r="E31" s="20"/>
      <c r="F31" s="25"/>
      <c r="G31" s="25"/>
      <c r="H31" s="21"/>
      <c r="I31" s="21"/>
    </row>
    <row r="32" spans="1:9" x14ac:dyDescent="0.35">
      <c r="A32" s="20"/>
      <c r="B32" s="20"/>
      <c r="C32" s="21"/>
      <c r="D32" s="22"/>
      <c r="E32" s="20"/>
      <c r="F32" s="25"/>
      <c r="G32" s="25"/>
      <c r="H32" s="21"/>
      <c r="I32" s="21"/>
    </row>
    <row r="33" spans="1:9" x14ac:dyDescent="0.35">
      <c r="A33" s="20"/>
      <c r="B33" s="20"/>
      <c r="C33" s="21"/>
      <c r="D33" s="22"/>
      <c r="E33" s="20"/>
      <c r="F33" s="25"/>
      <c r="G33" s="25"/>
      <c r="H33" s="21"/>
      <c r="I33" s="21"/>
    </row>
    <row r="34" spans="1:9" x14ac:dyDescent="0.35">
      <c r="A34" s="20"/>
      <c r="B34" s="20"/>
      <c r="C34" s="21"/>
      <c r="D34" s="22"/>
      <c r="E34" s="20"/>
      <c r="F34" s="25"/>
      <c r="G34" s="25"/>
      <c r="H34" s="21"/>
      <c r="I34" s="21"/>
    </row>
    <row r="35" spans="1:9" x14ac:dyDescent="0.35">
      <c r="A35" s="20"/>
      <c r="B35" s="20"/>
      <c r="C35" s="21"/>
      <c r="D35" s="22"/>
      <c r="E35" s="20"/>
      <c r="F35" s="25"/>
      <c r="G35" s="25"/>
      <c r="H35" s="21"/>
      <c r="I35" s="21"/>
    </row>
    <row r="36" spans="1:9" x14ac:dyDescent="0.35">
      <c r="A36" s="20"/>
      <c r="B36" s="20"/>
      <c r="C36" s="21"/>
      <c r="D36" s="22"/>
      <c r="E36" s="20"/>
      <c r="F36" s="25"/>
      <c r="G36" s="25"/>
      <c r="H36" s="21"/>
      <c r="I36" s="21"/>
    </row>
    <row r="37" spans="1:9" x14ac:dyDescent="0.35">
      <c r="A37" s="20"/>
      <c r="B37" s="20"/>
      <c r="C37" s="21"/>
      <c r="D37" s="22"/>
      <c r="E37" s="20"/>
      <c r="F37" s="25"/>
      <c r="G37" s="25"/>
      <c r="H37" s="21"/>
      <c r="I37" s="21"/>
    </row>
    <row r="38" spans="1:9" x14ac:dyDescent="0.35">
      <c r="A38" s="20"/>
      <c r="B38" s="20"/>
      <c r="C38" s="21"/>
      <c r="D38" s="22"/>
      <c r="E38" s="20"/>
      <c r="F38" s="25"/>
      <c r="G38" s="25"/>
      <c r="H38" s="21"/>
      <c r="I38" s="21"/>
    </row>
    <row r="39" spans="1:9" x14ac:dyDescent="0.35">
      <c r="A39" s="20"/>
      <c r="B39" s="20"/>
      <c r="C39" s="21"/>
      <c r="D39" s="22"/>
      <c r="E39" s="20"/>
      <c r="F39" s="25"/>
      <c r="G39" s="25"/>
      <c r="H39" s="21"/>
      <c r="I39" s="21"/>
    </row>
    <row r="40" spans="1:9" x14ac:dyDescent="0.35">
      <c r="A40" s="20"/>
      <c r="B40" s="20"/>
      <c r="C40" s="21"/>
      <c r="D40" s="22"/>
      <c r="E40" s="20"/>
      <c r="F40" s="25"/>
      <c r="G40" s="25"/>
      <c r="H40" s="21"/>
      <c r="I40" s="21"/>
    </row>
    <row r="41" spans="1:9" x14ac:dyDescent="0.35">
      <c r="A41" s="20"/>
      <c r="B41" s="20"/>
      <c r="C41" s="21"/>
      <c r="D41" s="22"/>
      <c r="E41" s="20"/>
      <c r="F41" s="25"/>
      <c r="G41" s="25"/>
      <c r="H41" s="21"/>
      <c r="I41" s="21"/>
    </row>
    <row r="42" spans="1:9" x14ac:dyDescent="0.35">
      <c r="A42" s="20"/>
      <c r="B42" s="20"/>
      <c r="C42" s="21"/>
      <c r="D42" s="22"/>
      <c r="E42" s="20"/>
      <c r="F42" s="25"/>
      <c r="G42" s="25"/>
      <c r="H42" s="21"/>
      <c r="I42" s="21"/>
    </row>
    <row r="43" spans="1:9" x14ac:dyDescent="0.35">
      <c r="A43" s="20"/>
      <c r="B43" s="20"/>
      <c r="C43" s="21"/>
      <c r="D43" s="22"/>
      <c r="E43" s="20"/>
      <c r="F43" s="25"/>
      <c r="G43" s="25"/>
      <c r="H43" s="21"/>
      <c r="I43" s="21"/>
    </row>
    <row r="44" spans="1:9" x14ac:dyDescent="0.35">
      <c r="A44" s="20"/>
      <c r="B44" s="20"/>
      <c r="C44" s="21"/>
      <c r="D44" s="22"/>
      <c r="E44" s="20"/>
      <c r="F44" s="25"/>
      <c r="G44" s="25"/>
      <c r="H44" s="21"/>
      <c r="I44" s="21"/>
    </row>
    <row r="45" spans="1:9" x14ac:dyDescent="0.35">
      <c r="A45" s="20"/>
      <c r="B45" s="20"/>
      <c r="C45" s="21"/>
      <c r="D45" s="22"/>
      <c r="E45" s="20"/>
      <c r="F45" s="25"/>
      <c r="G45" s="25"/>
      <c r="H45" s="21"/>
      <c r="I45" s="21"/>
    </row>
    <row r="46" spans="1:9" x14ac:dyDescent="0.35">
      <c r="A46" s="20"/>
      <c r="B46" s="20"/>
      <c r="C46" s="21"/>
      <c r="D46" s="22"/>
      <c r="E46" s="20"/>
      <c r="F46" s="25"/>
      <c r="G46" s="25"/>
      <c r="H46" s="21"/>
      <c r="I46" s="21"/>
    </row>
    <row r="47" spans="1:9" x14ac:dyDescent="0.35">
      <c r="A47" s="20"/>
      <c r="B47" s="20"/>
      <c r="C47" s="21"/>
      <c r="D47" s="22"/>
      <c r="E47" s="20"/>
      <c r="F47" s="25"/>
      <c r="G47" s="25"/>
      <c r="H47" s="21"/>
      <c r="I47" s="21"/>
    </row>
    <row r="48" spans="1:9" x14ac:dyDescent="0.35">
      <c r="A48" s="20"/>
      <c r="B48" s="20"/>
      <c r="C48" s="21"/>
      <c r="D48" s="22"/>
      <c r="E48" s="20"/>
      <c r="F48" s="25"/>
      <c r="G48" s="25"/>
      <c r="H48" s="21"/>
      <c r="I48" s="21"/>
    </row>
    <row r="49" spans="1:9" x14ac:dyDescent="0.35">
      <c r="A49" s="20"/>
      <c r="B49" s="20"/>
      <c r="C49" s="21"/>
      <c r="D49" s="22"/>
      <c r="E49" s="20"/>
      <c r="F49" s="25"/>
      <c r="G49" s="25"/>
      <c r="H49" s="21"/>
      <c r="I49" s="21"/>
    </row>
    <row r="50" spans="1:9" x14ac:dyDescent="0.35">
      <c r="A50" s="20"/>
      <c r="B50" s="20"/>
      <c r="C50" s="21"/>
      <c r="D50" s="22"/>
      <c r="E50" s="20"/>
      <c r="F50" s="25"/>
      <c r="G50" s="25"/>
      <c r="H50" s="21"/>
      <c r="I50" s="21"/>
    </row>
    <row r="51" spans="1:9" x14ac:dyDescent="0.35">
      <c r="A51" s="20"/>
      <c r="B51" s="20"/>
      <c r="C51" s="21"/>
      <c r="D51" s="22"/>
      <c r="E51" s="20"/>
      <c r="F51" s="25"/>
      <c r="G51" s="25"/>
      <c r="H51" s="21"/>
      <c r="I51" s="21"/>
    </row>
    <row r="52" spans="1:9" x14ac:dyDescent="0.35">
      <c r="A52" s="26" t="s">
        <v>18</v>
      </c>
      <c r="B52" s="26"/>
      <c r="C52" s="26"/>
      <c r="D52" s="26"/>
      <c r="E52" s="27"/>
      <c r="F52" s="28">
        <f>SUM(F16:F51)</f>
        <v>0</v>
      </c>
      <c r="G52" s="28"/>
      <c r="H52" s="26"/>
      <c r="I52" s="26"/>
    </row>
  </sheetData>
  <mergeCells count="2">
    <mergeCell ref="A13:I13"/>
    <mergeCell ref="A1:I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L18"/>
  <sheetViews>
    <sheetView zoomScale="120" zoomScaleNormal="120" workbookViewId="0">
      <selection activeCell="J8" sqref="J8:J12"/>
    </sheetView>
  </sheetViews>
  <sheetFormatPr baseColWidth="10" defaultRowHeight="14.5" x14ac:dyDescent="0.35"/>
  <cols>
    <col min="4" max="4" width="12.453125" bestFit="1" customWidth="1"/>
    <col min="5" max="6" width="11.453125" style="31"/>
    <col min="9" max="9" width="11.453125" style="31"/>
  </cols>
  <sheetData>
    <row r="1" spans="3:12" x14ac:dyDescent="0.35">
      <c r="H1" s="33"/>
      <c r="I1" s="36" t="s">
        <v>38</v>
      </c>
      <c r="J1" s="37" t="s">
        <v>39</v>
      </c>
      <c r="K1" s="37" t="s">
        <v>41</v>
      </c>
      <c r="L1" s="37" t="s">
        <v>40</v>
      </c>
    </row>
    <row r="2" spans="3:12" x14ac:dyDescent="0.35">
      <c r="C2">
        <v>1</v>
      </c>
      <c r="D2" t="s">
        <v>20</v>
      </c>
      <c r="E2" s="31">
        <v>7000</v>
      </c>
      <c r="F2" s="31">
        <f>+E2</f>
        <v>7000</v>
      </c>
      <c r="H2" s="33" t="s">
        <v>34</v>
      </c>
      <c r="I2" s="34">
        <f>+F5+F6+F9</f>
        <v>27550</v>
      </c>
      <c r="J2" s="34">
        <f>+I2*$F$14</f>
        <v>10427.70628311885</v>
      </c>
      <c r="K2" s="35">
        <f>+I2-J2</f>
        <v>17122.293716881148</v>
      </c>
      <c r="L2" s="40">
        <f>+K2+(K2*$E$18)</f>
        <v>19877.293716881148</v>
      </c>
    </row>
    <row r="3" spans="3:12" x14ac:dyDescent="0.35">
      <c r="C3">
        <v>1</v>
      </c>
      <c r="D3" t="s">
        <v>21</v>
      </c>
      <c r="E3" s="31">
        <v>7000</v>
      </c>
      <c r="F3" s="31">
        <f t="shared" ref="F3:F4" si="0">+E3</f>
        <v>7000</v>
      </c>
      <c r="H3" s="33" t="s">
        <v>35</v>
      </c>
      <c r="I3" s="34">
        <f>+F4+F6+F8</f>
        <v>33250</v>
      </c>
      <c r="J3" s="34">
        <f t="shared" ref="J3:J6" si="1">+I3*$F$14</f>
        <v>12585.162755488267</v>
      </c>
      <c r="K3" s="35">
        <f t="shared" ref="K3:K5" si="2">+I3-J3</f>
        <v>20664.837244511735</v>
      </c>
      <c r="L3" s="40">
        <f t="shared" ref="L3:L5" si="3">+K3+(K3*$E$18)</f>
        <v>23989.837244511735</v>
      </c>
    </row>
    <row r="4" spans="3:12" x14ac:dyDescent="0.35">
      <c r="C4">
        <v>2</v>
      </c>
      <c r="D4" t="s">
        <v>22</v>
      </c>
      <c r="E4" s="31">
        <v>8000</v>
      </c>
      <c r="F4" s="31">
        <f t="shared" si="0"/>
        <v>8000</v>
      </c>
      <c r="H4" s="33" t="s">
        <v>36</v>
      </c>
      <c r="I4" s="34">
        <f>+F3+F6+F7+F10+F11</f>
        <v>35750</v>
      </c>
      <c r="J4" s="34">
        <f t="shared" si="1"/>
        <v>13531.415594246784</v>
      </c>
      <c r="K4" s="35">
        <f t="shared" si="2"/>
        <v>22218.584405753216</v>
      </c>
      <c r="L4" s="40">
        <f t="shared" si="3"/>
        <v>25793.584405753216</v>
      </c>
    </row>
    <row r="5" spans="3:12" x14ac:dyDescent="0.35">
      <c r="C5">
        <v>1</v>
      </c>
      <c r="D5" t="s">
        <v>23</v>
      </c>
      <c r="E5" s="31">
        <v>4300</v>
      </c>
      <c r="F5" s="31">
        <f>+E5</f>
        <v>4300</v>
      </c>
      <c r="H5" s="33" t="s">
        <v>37</v>
      </c>
      <c r="I5" s="34">
        <f>+F12+F2+F6+F7</f>
        <v>35550</v>
      </c>
      <c r="J5" s="34">
        <f t="shared" si="1"/>
        <v>13455.715367146102</v>
      </c>
      <c r="K5" s="35">
        <f t="shared" si="2"/>
        <v>22094.284632853898</v>
      </c>
      <c r="L5" s="40">
        <f t="shared" si="3"/>
        <v>25649.284632853898</v>
      </c>
    </row>
    <row r="6" spans="3:12" x14ac:dyDescent="0.35">
      <c r="C6">
        <v>2</v>
      </c>
      <c r="D6" t="s">
        <v>24</v>
      </c>
      <c r="E6" s="31">
        <v>35000</v>
      </c>
      <c r="F6" s="31">
        <f>+E6/4</f>
        <v>8750</v>
      </c>
      <c r="H6" s="33"/>
      <c r="I6" s="38">
        <f>+SUM(I2:I5)</f>
        <v>132100</v>
      </c>
      <c r="J6" s="38">
        <f t="shared" si="1"/>
        <v>50000</v>
      </c>
      <c r="K6" s="39">
        <f>+SUM(K2:K5)</f>
        <v>82100</v>
      </c>
      <c r="L6" s="39">
        <f>+SUM(L2:L5)</f>
        <v>95310</v>
      </c>
    </row>
    <row r="7" spans="3:12" x14ac:dyDescent="0.35">
      <c r="C7">
        <v>2</v>
      </c>
      <c r="D7" t="s">
        <v>25</v>
      </c>
      <c r="E7" s="31">
        <v>31000</v>
      </c>
      <c r="F7" s="31">
        <f>+E7/2</f>
        <v>15500</v>
      </c>
    </row>
    <row r="8" spans="3:12" x14ac:dyDescent="0.35">
      <c r="C8">
        <v>1</v>
      </c>
      <c r="D8" t="s">
        <v>26</v>
      </c>
      <c r="E8" s="31">
        <v>16500</v>
      </c>
      <c r="F8" s="31">
        <f>+E8</f>
        <v>16500</v>
      </c>
      <c r="I8" s="31">
        <f>+I2*1.1</f>
        <v>30305.000000000004</v>
      </c>
      <c r="J8" s="32">
        <f>+I8-J2</f>
        <v>19877.293716881155</v>
      </c>
    </row>
    <row r="9" spans="3:12" x14ac:dyDescent="0.35">
      <c r="C9">
        <v>1</v>
      </c>
      <c r="D9" t="s">
        <v>27</v>
      </c>
      <c r="E9" s="31">
        <v>14500</v>
      </c>
      <c r="F9" s="31">
        <f t="shared" ref="F9:F12" si="4">+E9</f>
        <v>14500</v>
      </c>
      <c r="I9" s="31">
        <f t="shared" ref="I9:I12" si="5">+I3*1.1</f>
        <v>36575</v>
      </c>
      <c r="J9" s="32">
        <f t="shared" ref="J9:J12" si="6">+I9-J3</f>
        <v>23989.837244511735</v>
      </c>
    </row>
    <row r="10" spans="3:12" x14ac:dyDescent="0.35">
      <c r="C10">
        <v>1</v>
      </c>
      <c r="D10" t="s">
        <v>28</v>
      </c>
      <c r="E10" s="31">
        <v>3500</v>
      </c>
      <c r="F10" s="31">
        <f t="shared" si="4"/>
        <v>3500</v>
      </c>
      <c r="I10" s="31">
        <f t="shared" si="5"/>
        <v>39325</v>
      </c>
      <c r="J10" s="32">
        <f t="shared" si="6"/>
        <v>25793.584405753216</v>
      </c>
    </row>
    <row r="11" spans="3:12" x14ac:dyDescent="0.35">
      <c r="C11">
        <v>1</v>
      </c>
      <c r="D11" t="s">
        <v>29</v>
      </c>
      <c r="E11" s="31">
        <v>1000</v>
      </c>
      <c r="F11" s="31">
        <f t="shared" si="4"/>
        <v>1000</v>
      </c>
      <c r="I11" s="31">
        <f t="shared" si="5"/>
        <v>39105</v>
      </c>
      <c r="J11" s="32">
        <f t="shared" si="6"/>
        <v>25649.284632853898</v>
      </c>
    </row>
    <row r="12" spans="3:12" x14ac:dyDescent="0.35">
      <c r="C12">
        <v>1</v>
      </c>
      <c r="D12" t="s">
        <v>23</v>
      </c>
      <c r="E12" s="31">
        <v>4300</v>
      </c>
      <c r="F12" s="31">
        <f t="shared" si="4"/>
        <v>4300</v>
      </c>
      <c r="I12" s="31">
        <f t="shared" si="5"/>
        <v>145310</v>
      </c>
      <c r="J12" s="32">
        <f t="shared" si="6"/>
        <v>95310</v>
      </c>
    </row>
    <row r="13" spans="3:12" x14ac:dyDescent="0.35">
      <c r="D13" s="41" t="s">
        <v>30</v>
      </c>
      <c r="E13" s="42">
        <f>+SUM(E2:E12)</f>
        <v>132100</v>
      </c>
      <c r="F13" s="42"/>
    </row>
    <row r="14" spans="3:12" x14ac:dyDescent="0.35">
      <c r="D14" s="41" t="s">
        <v>31</v>
      </c>
      <c r="E14" s="42">
        <v>50000</v>
      </c>
      <c r="F14" s="43">
        <f>+E14/E13</f>
        <v>0.37850113550340653</v>
      </c>
    </row>
    <row r="15" spans="3:12" x14ac:dyDescent="0.35">
      <c r="D15" s="41" t="s">
        <v>32</v>
      </c>
      <c r="E15" s="42">
        <f>+E13-E14</f>
        <v>82100</v>
      </c>
      <c r="F15" s="42"/>
    </row>
    <row r="16" spans="3:12" x14ac:dyDescent="0.35">
      <c r="D16" s="41" t="s">
        <v>33</v>
      </c>
      <c r="E16" s="42">
        <f>+E15+E13*0.1</f>
        <v>95310</v>
      </c>
      <c r="F16" s="42"/>
    </row>
    <row r="17" spans="4:6" x14ac:dyDescent="0.35">
      <c r="D17" s="41"/>
      <c r="E17" s="42">
        <f>+E16-E15</f>
        <v>13210</v>
      </c>
      <c r="F17" s="42"/>
    </row>
    <row r="18" spans="4:6" x14ac:dyDescent="0.35">
      <c r="D18" s="41"/>
      <c r="E18" s="43">
        <f>+E17/E15</f>
        <v>0.16090133982947624</v>
      </c>
      <c r="F18" s="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Template Cliente CFS Impo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Lafuente Gómez Gabriela (ANG CP)</dc:creator>
  <cp:lastModifiedBy>Barahona González Lizandro (ANG CP)</cp:lastModifiedBy>
  <dcterms:created xsi:type="dcterms:W3CDTF">2022-07-15T16:14:25Z</dcterms:created>
  <dcterms:modified xsi:type="dcterms:W3CDTF">2022-12-11T22:27:45Z</dcterms:modified>
</cp:coreProperties>
</file>